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6" windowHeight="12648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13" i="1"/>
  <c r="E32" i="1" s="1"/>
  <c r="E12" i="1"/>
  <c r="D12" i="1"/>
  <c r="E6" i="1"/>
  <c r="E8" i="1" s="1"/>
  <c r="E5" i="1"/>
  <c r="E4" i="1"/>
  <c r="E3" i="1"/>
  <c r="E33" i="1" l="1"/>
</calcChain>
</file>

<file path=xl/sharedStrings.xml><?xml version="1.0" encoding="utf-8"?>
<sst xmlns="http://schemas.openxmlformats.org/spreadsheetml/2006/main" count="78" uniqueCount="56">
  <si>
    <t>ОТЧЕТ (2022)                                                                                                                                                                                                                           ПО СОБРАННЫМ СРЕДСТВАМ                                                                                                                                                                                                    ПО БЛАГОТВОРИТЕЛЬНОЙ ПРОГРАММЕ                                                                                                     "ВОЛШЕБНАЯ ЁЛКА ВЕГАС"</t>
  </si>
  <si>
    <t>Источники поступления</t>
  </si>
  <si>
    <t>Сумма                          (в рублях)</t>
  </si>
  <si>
    <t>Аукцион звезд</t>
  </si>
  <si>
    <t>Перечислили за десерты, участвующие в акции рестораны и кафе компании CROCUS GROUP</t>
  </si>
  <si>
    <t>Перечислено ч/сайт</t>
  </si>
  <si>
    <t>ИТОГО СОБРАНО СРЕДСТВ:</t>
  </si>
  <si>
    <t>остаток с 2021 года</t>
  </si>
  <si>
    <t>ОБЩАЯ СУММА К ИСПОЛЬЗОВАНИЮ:</t>
  </si>
  <si>
    <t>ОТЧЕТ (2022)                                                                                                                                                                                                                                ПО РАСХОДОВАНИЮ СРЕДСТВ                                                                                                                                                                                   БЛАГОТВОРИТЕЛЬНОЙ ПРОГРАММЫ "ВОЛШЕБНАЯ ЁЛКА ВЕГАС"</t>
  </si>
  <si>
    <t>Благополучатель</t>
  </si>
  <si>
    <t>Передача оборудования</t>
  </si>
  <si>
    <t>Кому</t>
  </si>
  <si>
    <t>Потрачено</t>
  </si>
  <si>
    <t>Кол-во</t>
  </si>
  <si>
    <t>Стоимость       (в рублях)</t>
  </si>
  <si>
    <t>Организация</t>
  </si>
  <si>
    <t>Дата</t>
  </si>
  <si>
    <t>Сбербанк</t>
  </si>
  <si>
    <t>%  банка (за эквайринг)</t>
  </si>
  <si>
    <t xml:space="preserve">Крокус Банка </t>
  </si>
  <si>
    <t>за обработку платежей</t>
  </si>
  <si>
    <t>ООО БАЗА (г.Новочеркасск) - аванс 50%</t>
  </si>
  <si>
    <t>Дидактико-методический комплекс Сундук логопеда</t>
  </si>
  <si>
    <t>ГБУСО МО "КЦСОР "Люберецкий"</t>
  </si>
  <si>
    <t>ООО БАЗА (г.Новочеркасск) - 50% (закрывающий платеж)</t>
  </si>
  <si>
    <t>Деловые линии</t>
  </si>
  <si>
    <t>Дидактико-методический комплекс Сундук логопеда (доставка)</t>
  </si>
  <si>
    <t>ООО "Учебное решение"</t>
  </si>
  <si>
    <t>Стол психолога-дефектолога Alma-Pro</t>
  </si>
  <si>
    <t>ИП Маркеева С.Г.</t>
  </si>
  <si>
    <t>Ходунки для детей</t>
  </si>
  <si>
    <t>ООО "Исток Аудио Трейдинг"</t>
  </si>
  <si>
    <t>Н-образные перчатки-фиксаторы для реабилитации (3 шт.)</t>
  </si>
  <si>
    <t>ИП Иванова А.А.</t>
  </si>
  <si>
    <t>манеж с матами и боковинами (2,2м х 2,2 м)</t>
  </si>
  <si>
    <t>Социальный дом "Фили-Давыдково"</t>
  </si>
  <si>
    <t>Вертикализатор наклонный СН-38.01.01</t>
  </si>
  <si>
    <t>ООО Мерсибо - аванс 30%</t>
  </si>
  <si>
    <t xml:space="preserve">Стабилометр (флешка с тренажером) </t>
  </si>
  <si>
    <t>ООО Мерсибо - закрывающий платеж 70%.</t>
  </si>
  <si>
    <t xml:space="preserve">Компани "Приоритет"                         </t>
  </si>
  <si>
    <t>Игровой многофункциональный стол (полная комплектация) для детей от 3-10 лет</t>
  </si>
  <si>
    <t xml:space="preserve">Компани "Приоритет"                            </t>
  </si>
  <si>
    <t>Развивающий набор психолога Приоритет Плюс №4 (семь модулей)</t>
  </si>
  <si>
    <t>SupportShop.ru (г.Москва)</t>
  </si>
  <si>
    <t>Стул для занятий детей-инвалидов СН370103</t>
  </si>
  <si>
    <t>ИП Малыгина Елена Николаевна (г.Москва)</t>
  </si>
  <si>
    <t>Навес «Парус» - 70%</t>
  </si>
  <si>
    <t>ГБУСО МО "КЦСОР "Серпуховской" (отделение г.Протвино)</t>
  </si>
  <si>
    <t>Навес «Парус» - 30%</t>
  </si>
  <si>
    <t>ООО «Завод детского игрового и спортивного оборудование МАФ» (г.Волгоград)</t>
  </si>
  <si>
    <t>Детский городок, качели, беседка и т.п. (с доставкой и установкой) - 30%</t>
  </si>
  <si>
    <t>Детский городок, качели, беседка и т.п. (с доставкой и установкой) - 40%</t>
  </si>
  <si>
    <t>ИТОГО (израсходовано):</t>
  </si>
  <si>
    <t>Остаток благотворительных средств (переходит на 2023 год):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</si>
</sst>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/>
    </xf>
    <xf numFmtId="2" fontId="4" fillId="4" borderId="7" xfId="0" applyNumberFormat="1" applyFon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2" fontId="4" fillId="0" borderId="7" xfId="0" applyNumberFormat="1" applyFont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2" fontId="1" fillId="2" borderId="7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2" borderId="13" xfId="0" applyFont="1" applyFill="1" applyBorder="1" applyAlignment="1">
      <alignment vertical="top"/>
    </xf>
    <xf numFmtId="0" fontId="1" fillId="2" borderId="14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2" fontId="1" fillId="2" borderId="15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19" xfId="0" applyFont="1" applyFill="1" applyBorder="1" applyAlignment="1">
      <alignment horizontal="center" vertical="top" wrapText="1"/>
    </xf>
    <xf numFmtId="0" fontId="3" fillId="6" borderId="20" xfId="0" applyFont="1" applyFill="1" applyBorder="1" applyAlignment="1">
      <alignment horizontal="center" vertical="top" wrapText="1"/>
    </xf>
    <xf numFmtId="0" fontId="3" fillId="6" borderId="21" xfId="0" applyFont="1" applyFill="1" applyBorder="1" applyAlignment="1">
      <alignment horizontal="center" vertical="top" wrapText="1"/>
    </xf>
    <xf numFmtId="0" fontId="3" fillId="6" borderId="22" xfId="0" applyFont="1" applyFill="1" applyBorder="1" applyAlignment="1">
      <alignment horizontal="center" vertical="top" wrapText="1"/>
    </xf>
    <xf numFmtId="0" fontId="3" fillId="6" borderId="23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 vertical="top" wrapText="1"/>
    </xf>
    <xf numFmtId="2" fontId="3" fillId="6" borderId="24" xfId="0" applyNumberFormat="1" applyFont="1" applyFill="1" applyBorder="1" applyAlignment="1">
      <alignment vertical="top" wrapText="1"/>
    </xf>
    <xf numFmtId="0" fontId="2" fillId="6" borderId="23" xfId="0" applyFont="1" applyFill="1" applyBorder="1" applyAlignment="1">
      <alignment vertical="top" wrapText="1"/>
    </xf>
    <xf numFmtId="0" fontId="2" fillId="6" borderId="24" xfId="0" applyFont="1" applyFill="1" applyBorder="1" applyAlignment="1">
      <alignment vertical="top" wrapText="1"/>
    </xf>
    <xf numFmtId="0" fontId="5" fillId="6" borderId="24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24" xfId="0" applyNumberFormat="1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14" fontId="1" fillId="0" borderId="24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14" fontId="1" fillId="0" borderId="7" xfId="0" applyNumberFormat="1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5" borderId="18" xfId="0" applyFont="1" applyFill="1" applyBorder="1" applyAlignment="1">
      <alignment horizontal="center" vertical="top"/>
    </xf>
    <xf numFmtId="0" fontId="1" fillId="5" borderId="27" xfId="0" applyFont="1" applyFill="1" applyBorder="1" applyAlignment="1">
      <alignment horizontal="center" vertical="top"/>
    </xf>
    <xf numFmtId="2" fontId="4" fillId="5" borderId="27" xfId="0" applyNumberFormat="1" applyFont="1" applyFill="1" applyBorder="1" applyAlignment="1">
      <alignment horizontal="right" vertical="top"/>
    </xf>
    <xf numFmtId="0" fontId="2" fillId="5" borderId="27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3" fillId="6" borderId="28" xfId="0" applyFont="1" applyFill="1" applyBorder="1" applyAlignment="1">
      <alignment vertical="top"/>
    </xf>
    <xf numFmtId="0" fontId="3" fillId="6" borderId="29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6" borderId="30" xfId="0" applyFont="1" applyFill="1" applyBorder="1" applyAlignment="1">
      <alignment horizontal="center" vertical="top" wrapText="1"/>
    </xf>
    <xf numFmtId="2" fontId="3" fillId="6" borderId="31" xfId="0" applyNumberFormat="1" applyFont="1" applyFill="1" applyBorder="1" applyAlignment="1">
      <alignment vertical="top"/>
    </xf>
    <xf numFmtId="0" fontId="2" fillId="6" borderId="31" xfId="0" applyFont="1" applyFill="1" applyBorder="1" applyAlignment="1">
      <alignment vertical="top"/>
    </xf>
    <xf numFmtId="0" fontId="2" fillId="6" borderId="32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arita\Desktop\&#1060;&#1086;&#1085;&#1076;&#1052;&#1052;\&#1041;&#1083;&#1072;&#1075;&#1086;&#1090;&#1074;&#1086;&#1088;&#1080;&#1090;&#1077;&#1083;&#1100;&#1085;&#1086;&#1089;&#1090;&#1100;\&#1041;&#1083;&#1072;&#1075;&#1086;&#1090;&#1074;&#1086;&#1088;&#1080;&#1090;&#1077;&#1083;&#1100;&#1085;&#1072;&#1103;&#1045;&#1083;&#1082;&#1072;&#1042;&#1077;&#1075;&#1072;&#1089;2022\2022_&#1055;&#1086;&#1078;&#1077;&#1088;&#1090;&#1074;&#1086;&#1074;&#1072;&#1085;&#1080;&#1103;_&#1056;&#1072;&#1089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айт"/>
      <sheetName val="Общая"/>
      <sheetName val="Лоты"/>
      <sheetName val="Десерты"/>
      <sheetName val="СБанк"/>
      <sheetName val="Расходы"/>
      <sheetName val="ОтчетДляPRотдела"/>
    </sheetNames>
    <sheetDataSet>
      <sheetData sheetId="0"/>
      <sheetData sheetId="1">
        <row r="3">
          <cell r="E3">
            <v>497000</v>
          </cell>
        </row>
        <row r="4">
          <cell r="E4">
            <v>1319507</v>
          </cell>
        </row>
        <row r="5">
          <cell r="E5">
            <v>137250</v>
          </cell>
        </row>
      </sheetData>
      <sheetData sheetId="2" refreshError="1"/>
      <sheetData sheetId="3" refreshError="1"/>
      <sheetData sheetId="4">
        <row r="24">
          <cell r="H24">
            <v>1</v>
          </cell>
        </row>
        <row r="43">
          <cell r="E43">
            <v>2470.5000000000005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I16" sqref="I16"/>
    </sheetView>
  </sheetViews>
  <sheetFormatPr defaultRowHeight="14.3" x14ac:dyDescent="0.25"/>
  <cols>
    <col min="1" max="1" width="3" customWidth="1"/>
    <col min="2" max="2" width="20.25" customWidth="1"/>
    <col min="3" max="3" width="26.25" customWidth="1"/>
    <col min="4" max="4" width="5.625" customWidth="1"/>
    <col min="5" max="5" width="11.25" customWidth="1"/>
    <col min="6" max="6" width="17.875" customWidth="1"/>
    <col min="7" max="7" width="8.875" customWidth="1"/>
  </cols>
  <sheetData>
    <row r="1" spans="1:7" ht="14.3" customHeight="1" x14ac:dyDescent="0.25">
      <c r="A1" s="1"/>
      <c r="B1" s="2" t="s">
        <v>0</v>
      </c>
      <c r="C1" s="3"/>
      <c r="D1" s="3"/>
      <c r="E1" s="4"/>
      <c r="F1" s="5"/>
      <c r="G1" s="5"/>
    </row>
    <row r="2" spans="1:7" ht="23.1" x14ac:dyDescent="0.25">
      <c r="A2" s="6"/>
      <c r="B2" s="7" t="s">
        <v>1</v>
      </c>
      <c r="C2" s="7"/>
      <c r="D2" s="7"/>
      <c r="E2" s="8" t="s">
        <v>2</v>
      </c>
      <c r="F2" s="5"/>
      <c r="G2" s="5"/>
    </row>
    <row r="3" spans="1:7" x14ac:dyDescent="0.25">
      <c r="A3" s="9">
        <v>1</v>
      </c>
      <c r="B3" s="9" t="s">
        <v>3</v>
      </c>
      <c r="C3" s="9"/>
      <c r="D3" s="9"/>
      <c r="E3" s="10">
        <f>[1]Общая!E3</f>
        <v>497000</v>
      </c>
      <c r="F3" s="5"/>
      <c r="G3" s="5"/>
    </row>
    <row r="4" spans="1:7" x14ac:dyDescent="0.25">
      <c r="A4" s="9">
        <v>2</v>
      </c>
      <c r="B4" s="11" t="s">
        <v>4</v>
      </c>
      <c r="C4" s="12"/>
      <c r="D4" s="13"/>
      <c r="E4" s="10">
        <f>[1]Общая!E4</f>
        <v>1319507</v>
      </c>
      <c r="F4" s="5"/>
      <c r="G4" s="5"/>
    </row>
    <row r="5" spans="1:7" x14ac:dyDescent="0.25">
      <c r="A5" s="9">
        <v>3</v>
      </c>
      <c r="B5" s="9" t="s">
        <v>5</v>
      </c>
      <c r="C5" s="9"/>
      <c r="D5" s="9"/>
      <c r="E5" s="14">
        <f>[1]Общая!E5</f>
        <v>137250</v>
      </c>
      <c r="F5" s="5"/>
      <c r="G5" s="5"/>
    </row>
    <row r="6" spans="1:7" ht="14.95" thickBot="1" x14ac:dyDescent="0.3">
      <c r="A6" s="15"/>
      <c r="B6" s="16" t="s">
        <v>6</v>
      </c>
      <c r="C6" s="17"/>
      <c r="D6" s="18"/>
      <c r="E6" s="19">
        <f>SUM(E3:E5)</f>
        <v>1953757</v>
      </c>
      <c r="F6" s="5"/>
      <c r="G6" s="5"/>
    </row>
    <row r="7" spans="1:7" ht="14.95" thickBot="1" x14ac:dyDescent="0.3">
      <c r="A7" s="20"/>
      <c r="B7" s="21"/>
      <c r="C7" s="22" t="s">
        <v>7</v>
      </c>
      <c r="D7" s="23"/>
      <c r="E7" s="24">
        <v>66978.289999999994</v>
      </c>
      <c r="F7" s="5"/>
      <c r="G7" s="25"/>
    </row>
    <row r="8" spans="1:7" ht="14.95" thickBot="1" x14ac:dyDescent="0.3">
      <c r="A8" s="26"/>
      <c r="B8" s="27" t="s">
        <v>8</v>
      </c>
      <c r="C8" s="28"/>
      <c r="D8" s="27"/>
      <c r="E8" s="29">
        <f>SUM(E6:E7)</f>
        <v>2020735.29</v>
      </c>
      <c r="F8" s="5"/>
      <c r="G8" s="5"/>
    </row>
    <row r="9" spans="1:7" ht="14.95" thickBot="1" x14ac:dyDescent="0.3">
      <c r="A9" s="30"/>
      <c r="B9" s="30"/>
      <c r="C9" s="31"/>
      <c r="D9" s="32"/>
      <c r="E9" s="30"/>
      <c r="F9" s="5"/>
      <c r="G9" s="5"/>
    </row>
    <row r="10" spans="1:7" ht="35.35" thickBot="1" x14ac:dyDescent="0.3">
      <c r="A10" s="33" t="s">
        <v>9</v>
      </c>
      <c r="B10" s="34"/>
      <c r="C10" s="34"/>
      <c r="D10" s="34"/>
      <c r="E10" s="35"/>
      <c r="F10" s="36" t="s">
        <v>10</v>
      </c>
      <c r="G10" s="37" t="s">
        <v>11</v>
      </c>
    </row>
    <row r="11" spans="1:7" ht="34.65" x14ac:dyDescent="0.25">
      <c r="A11" s="38"/>
      <c r="B11" s="39" t="s">
        <v>12</v>
      </c>
      <c r="C11" s="39" t="s">
        <v>13</v>
      </c>
      <c r="D11" s="39" t="s">
        <v>14</v>
      </c>
      <c r="E11" s="40" t="s">
        <v>15</v>
      </c>
      <c r="F11" s="38" t="s">
        <v>16</v>
      </c>
      <c r="G11" s="40" t="s">
        <v>17</v>
      </c>
    </row>
    <row r="12" spans="1:7" x14ac:dyDescent="0.25">
      <c r="A12" s="41">
        <v>1</v>
      </c>
      <c r="B12" s="42" t="s">
        <v>18</v>
      </c>
      <c r="C12" s="42" t="s">
        <v>19</v>
      </c>
      <c r="D12" s="43">
        <f>[1]СБанк!H24</f>
        <v>1</v>
      </c>
      <c r="E12" s="44">
        <f>[1]СБанк!E43</f>
        <v>2470.5000000000005</v>
      </c>
      <c r="F12" s="45"/>
      <c r="G12" s="46"/>
    </row>
    <row r="13" spans="1:7" x14ac:dyDescent="0.25">
      <c r="A13" s="41">
        <v>2</v>
      </c>
      <c r="B13" s="42" t="s">
        <v>20</v>
      </c>
      <c r="C13" s="42" t="s">
        <v>21</v>
      </c>
      <c r="D13" s="43">
        <v>18</v>
      </c>
      <c r="E13" s="47">
        <f>D13*25</f>
        <v>450</v>
      </c>
      <c r="F13" s="45"/>
      <c r="G13" s="46"/>
    </row>
    <row r="14" spans="1:7" ht="34.65" x14ac:dyDescent="0.25">
      <c r="A14" s="48">
        <v>1</v>
      </c>
      <c r="B14" s="49" t="s">
        <v>22</v>
      </c>
      <c r="C14" s="50" t="s">
        <v>23</v>
      </c>
      <c r="D14" s="51">
        <v>1</v>
      </c>
      <c r="E14" s="52">
        <v>67500</v>
      </c>
      <c r="F14" s="53" t="s">
        <v>24</v>
      </c>
      <c r="G14" s="54">
        <v>44636</v>
      </c>
    </row>
    <row r="15" spans="1:7" ht="34.65" x14ac:dyDescent="0.25">
      <c r="A15" s="48">
        <v>2</v>
      </c>
      <c r="B15" s="49" t="s">
        <v>25</v>
      </c>
      <c r="C15" s="50" t="s">
        <v>23</v>
      </c>
      <c r="D15" s="51">
        <v>1</v>
      </c>
      <c r="E15" s="52">
        <v>67500</v>
      </c>
      <c r="F15" s="53" t="s">
        <v>24</v>
      </c>
      <c r="G15" s="54">
        <v>44636</v>
      </c>
    </row>
    <row r="16" spans="1:7" ht="34.65" x14ac:dyDescent="0.25">
      <c r="A16" s="48">
        <v>3</v>
      </c>
      <c r="B16" s="49" t="s">
        <v>26</v>
      </c>
      <c r="C16" s="50" t="s">
        <v>27</v>
      </c>
      <c r="D16" s="51">
        <v>1</v>
      </c>
      <c r="E16" s="55">
        <v>3477</v>
      </c>
      <c r="F16" s="53" t="s">
        <v>24</v>
      </c>
      <c r="G16" s="54"/>
    </row>
    <row r="17" spans="1:7" ht="23.1" x14ac:dyDescent="0.25">
      <c r="A17" s="48">
        <v>4</v>
      </c>
      <c r="B17" s="56" t="s">
        <v>28</v>
      </c>
      <c r="C17" s="50" t="s">
        <v>29</v>
      </c>
      <c r="D17" s="51">
        <v>1</v>
      </c>
      <c r="E17" s="52">
        <v>298000</v>
      </c>
      <c r="F17" s="53" t="s">
        <v>24</v>
      </c>
      <c r="G17" s="57">
        <v>44357</v>
      </c>
    </row>
    <row r="18" spans="1:7" ht="23.1" x14ac:dyDescent="0.25">
      <c r="A18" s="48">
        <v>5</v>
      </c>
      <c r="B18" s="56" t="s">
        <v>30</v>
      </c>
      <c r="C18" s="50" t="s">
        <v>31</v>
      </c>
      <c r="D18" s="51">
        <v>1</v>
      </c>
      <c r="E18" s="55">
        <v>20790</v>
      </c>
      <c r="F18" s="53" t="s">
        <v>24</v>
      </c>
      <c r="G18" s="57">
        <v>44357</v>
      </c>
    </row>
    <row r="19" spans="1:7" ht="34.65" x14ac:dyDescent="0.25">
      <c r="A19" s="48">
        <v>6</v>
      </c>
      <c r="B19" s="56" t="s">
        <v>32</v>
      </c>
      <c r="C19" s="50" t="s">
        <v>33</v>
      </c>
      <c r="D19" s="51">
        <v>1</v>
      </c>
      <c r="E19" s="55">
        <v>16200</v>
      </c>
      <c r="F19" s="53" t="s">
        <v>24</v>
      </c>
      <c r="G19" s="57">
        <v>44357</v>
      </c>
    </row>
    <row r="20" spans="1:7" ht="23.1" x14ac:dyDescent="0.25">
      <c r="A20" s="48">
        <v>7</v>
      </c>
      <c r="B20" s="56" t="s">
        <v>34</v>
      </c>
      <c r="C20" s="50" t="s">
        <v>35</v>
      </c>
      <c r="D20" s="51">
        <v>1</v>
      </c>
      <c r="E20" s="55">
        <v>49800</v>
      </c>
      <c r="F20" s="53" t="s">
        <v>36</v>
      </c>
      <c r="G20" s="57">
        <v>44706</v>
      </c>
    </row>
    <row r="21" spans="1:7" ht="23.1" x14ac:dyDescent="0.25">
      <c r="A21" s="48">
        <v>8</v>
      </c>
      <c r="B21" s="56" t="s">
        <v>30</v>
      </c>
      <c r="C21" s="50" t="s">
        <v>37</v>
      </c>
      <c r="D21" s="51">
        <v>1</v>
      </c>
      <c r="E21" s="55">
        <v>34790</v>
      </c>
      <c r="F21" s="53" t="s">
        <v>24</v>
      </c>
      <c r="G21" s="57">
        <v>44357</v>
      </c>
    </row>
    <row r="22" spans="1:7" ht="23.1" x14ac:dyDescent="0.25">
      <c r="A22" s="48">
        <v>9</v>
      </c>
      <c r="B22" s="56" t="s">
        <v>38</v>
      </c>
      <c r="C22" s="50" t="s">
        <v>39</v>
      </c>
      <c r="D22" s="51">
        <v>1</v>
      </c>
      <c r="E22" s="55">
        <v>21750</v>
      </c>
      <c r="F22" s="53" t="s">
        <v>24</v>
      </c>
      <c r="G22" s="57">
        <v>44357</v>
      </c>
    </row>
    <row r="23" spans="1:7" ht="34.65" x14ac:dyDescent="0.25">
      <c r="A23" s="48">
        <v>10</v>
      </c>
      <c r="B23" s="58" t="s">
        <v>40</v>
      </c>
      <c r="C23" s="59" t="s">
        <v>39</v>
      </c>
      <c r="D23" s="60">
        <v>1</v>
      </c>
      <c r="E23" s="55">
        <v>50750</v>
      </c>
      <c r="F23" s="53" t="s">
        <v>24</v>
      </c>
      <c r="G23" s="57">
        <v>44357</v>
      </c>
    </row>
    <row r="24" spans="1:7" ht="46.2" x14ac:dyDescent="0.25">
      <c r="A24" s="48">
        <v>11</v>
      </c>
      <c r="B24" s="58" t="s">
        <v>41</v>
      </c>
      <c r="C24" s="58" t="s">
        <v>42</v>
      </c>
      <c r="D24" s="61">
        <v>1</v>
      </c>
      <c r="E24" s="62">
        <v>177000</v>
      </c>
      <c r="F24" s="53" t="s">
        <v>24</v>
      </c>
      <c r="G24" s="57">
        <v>44757</v>
      </c>
    </row>
    <row r="25" spans="1:7" ht="34.65" x14ac:dyDescent="0.25">
      <c r="A25" s="48">
        <v>12</v>
      </c>
      <c r="B25" s="58" t="s">
        <v>43</v>
      </c>
      <c r="C25" s="58" t="s">
        <v>44</v>
      </c>
      <c r="D25" s="61">
        <v>1</v>
      </c>
      <c r="E25" s="62">
        <v>75990</v>
      </c>
      <c r="F25" s="53" t="s">
        <v>24</v>
      </c>
      <c r="G25" s="57">
        <v>44757</v>
      </c>
    </row>
    <row r="26" spans="1:7" ht="23.1" x14ac:dyDescent="0.25">
      <c r="A26" s="56">
        <v>13</v>
      </c>
      <c r="B26" s="56" t="s">
        <v>45</v>
      </c>
      <c r="C26" s="58" t="s">
        <v>46</v>
      </c>
      <c r="D26" s="61">
        <v>1</v>
      </c>
      <c r="E26" s="58">
        <v>41550</v>
      </c>
      <c r="F26" s="50" t="s">
        <v>24</v>
      </c>
      <c r="G26" s="63">
        <v>44788</v>
      </c>
    </row>
    <row r="27" spans="1:7" ht="34.65" x14ac:dyDescent="0.25">
      <c r="A27" s="48">
        <v>14</v>
      </c>
      <c r="B27" s="56" t="s">
        <v>47</v>
      </c>
      <c r="C27" s="58" t="s">
        <v>48</v>
      </c>
      <c r="D27" s="61">
        <v>1</v>
      </c>
      <c r="E27" s="58">
        <v>48300</v>
      </c>
      <c r="F27" s="53" t="s">
        <v>49</v>
      </c>
      <c r="G27" s="57">
        <v>45002</v>
      </c>
    </row>
    <row r="28" spans="1:7" ht="34.65" x14ac:dyDescent="0.25">
      <c r="A28" s="56">
        <v>15</v>
      </c>
      <c r="B28" s="56" t="s">
        <v>47</v>
      </c>
      <c r="C28" s="58" t="s">
        <v>50</v>
      </c>
      <c r="D28" s="61">
        <v>1</v>
      </c>
      <c r="E28" s="58">
        <v>20700</v>
      </c>
      <c r="F28" s="53" t="s">
        <v>49</v>
      </c>
      <c r="G28" s="57">
        <v>45002</v>
      </c>
    </row>
    <row r="29" spans="1:7" ht="46.2" x14ac:dyDescent="0.25">
      <c r="A29" s="48">
        <v>16</v>
      </c>
      <c r="B29" s="56" t="s">
        <v>51</v>
      </c>
      <c r="C29" s="58" t="s">
        <v>52</v>
      </c>
      <c r="D29" s="61">
        <v>1</v>
      </c>
      <c r="E29" s="58">
        <v>270318</v>
      </c>
      <c r="F29" s="53" t="s">
        <v>49</v>
      </c>
      <c r="G29" s="57">
        <v>45002</v>
      </c>
    </row>
    <row r="30" spans="1:7" ht="46.2" x14ac:dyDescent="0.25">
      <c r="A30" s="56">
        <v>17</v>
      </c>
      <c r="B30" s="56" t="s">
        <v>51</v>
      </c>
      <c r="C30" s="58" t="s">
        <v>52</v>
      </c>
      <c r="D30" s="61">
        <v>1</v>
      </c>
      <c r="E30" s="58">
        <v>270318</v>
      </c>
      <c r="F30" s="53" t="s">
        <v>49</v>
      </c>
      <c r="G30" s="57">
        <v>45002</v>
      </c>
    </row>
    <row r="31" spans="1:7" ht="46.9" thickBot="1" x14ac:dyDescent="0.3">
      <c r="A31" s="64">
        <v>18</v>
      </c>
      <c r="B31" s="65" t="s">
        <v>51</v>
      </c>
      <c r="C31" s="66" t="s">
        <v>53</v>
      </c>
      <c r="D31" s="67">
        <v>1</v>
      </c>
      <c r="E31" s="66">
        <v>360424</v>
      </c>
      <c r="F31" s="68" t="s">
        <v>49</v>
      </c>
      <c r="G31" s="57">
        <v>45002</v>
      </c>
    </row>
    <row r="32" spans="1:7" ht="14.95" thickBot="1" x14ac:dyDescent="0.3">
      <c r="A32" s="69"/>
      <c r="B32" s="70"/>
      <c r="C32" s="70" t="s">
        <v>54</v>
      </c>
      <c r="D32" s="70">
        <f>SUM(D14:D31)</f>
        <v>18</v>
      </c>
      <c r="E32" s="71">
        <f>SUM(E12:E31)</f>
        <v>1898077.5</v>
      </c>
      <c r="F32" s="72"/>
      <c r="G32" s="73"/>
    </row>
    <row r="33" spans="1:7" ht="14.95" thickBot="1" x14ac:dyDescent="0.3">
      <c r="A33" s="74"/>
      <c r="B33" s="75" t="s">
        <v>55</v>
      </c>
      <c r="C33" s="76"/>
      <c r="D33" s="77"/>
      <c r="E33" s="78">
        <f>E8-E32</f>
        <v>122657.79000000004</v>
      </c>
      <c r="F33" s="79"/>
      <c r="G33" s="80"/>
    </row>
  </sheetData>
  <sheetProtection algorithmName="SHA-512" hashValue="gwuCLq6Acx2PPbtHfIQupYGi4STV0NHbEm4J92lqUqzkuXwiJlddQ1LsFi3uz8qfB7ESzOQGnBGodKdv6daFyg==" saltValue="4ylN6eeP6jKohQcgnyFggQ==" spinCount="100000" sheet="1" objects="1" scenarios="1"/>
  <mergeCells count="6">
    <mergeCell ref="B1:E1"/>
    <mergeCell ref="B4:D4"/>
    <mergeCell ref="B6:D6"/>
    <mergeCell ref="B8:D8"/>
    <mergeCell ref="A10:E10"/>
    <mergeCell ref="B33:D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2023-03-21T10:50:00Z</dcterms:modified>
</cp:coreProperties>
</file>